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480" yWindow="360" windowWidth="25020" windowHeight="139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4" i="1" l="1"/>
  <c r="B83" i="1"/>
  <c r="C79" i="1"/>
  <c r="C82" i="1"/>
  <c r="C83" i="1"/>
  <c r="C85" i="1"/>
  <c r="A59" i="1"/>
  <c r="A53" i="1"/>
  <c r="A40" i="1"/>
  <c r="A41" i="1"/>
  <c r="B31" i="1"/>
  <c r="C39" i="1"/>
  <c r="C12" i="1"/>
  <c r="B30" i="1"/>
  <c r="C10" i="1"/>
  <c r="B9" i="1"/>
  <c r="C9" i="1"/>
  <c r="C11" i="1"/>
  <c r="B11" i="1"/>
  <c r="A63" i="1"/>
  <c r="B32" i="1"/>
  <c r="B34" i="1"/>
  <c r="B35" i="1"/>
  <c r="B39" i="1"/>
  <c r="C13" i="1"/>
  <c r="C15" i="1"/>
  <c r="E41" i="1"/>
  <c r="A42" i="1"/>
  <c r="C41" i="1"/>
  <c r="A25" i="1"/>
  <c r="A72" i="1"/>
  <c r="A21" i="1"/>
  <c r="A69" i="1"/>
  <c r="A75" i="1"/>
  <c r="E39" i="1"/>
  <c r="C40" i="1"/>
  <c r="A43" i="1"/>
  <c r="C42" i="1"/>
  <c r="E42" i="1"/>
  <c r="D39" i="1"/>
  <c r="B40" i="1"/>
  <c r="F39" i="1"/>
  <c r="E40" i="1"/>
  <c r="B41" i="1"/>
  <c r="D40" i="1"/>
  <c r="F40" i="1"/>
  <c r="E43" i="1"/>
  <c r="A44" i="1"/>
  <c r="C43" i="1"/>
  <c r="D41" i="1"/>
  <c r="F41" i="1"/>
  <c r="B42" i="1"/>
  <c r="A45" i="1"/>
  <c r="C44" i="1"/>
  <c r="E44" i="1"/>
  <c r="B43" i="1"/>
  <c r="D42" i="1"/>
  <c r="F42" i="1"/>
  <c r="E45" i="1"/>
  <c r="A46" i="1"/>
  <c r="C45" i="1"/>
  <c r="B44" i="1"/>
  <c r="D43" i="1"/>
  <c r="F43" i="1"/>
  <c r="C46" i="1"/>
  <c r="E46" i="1"/>
  <c r="B45" i="1"/>
  <c r="D44" i="1"/>
  <c r="F44" i="1"/>
  <c r="B46" i="1"/>
  <c r="D46" i="1"/>
  <c r="F46" i="1"/>
  <c r="D45" i="1"/>
  <c r="F45" i="1"/>
</calcChain>
</file>

<file path=xl/sharedStrings.xml><?xml version="1.0" encoding="utf-8"?>
<sst xmlns="http://schemas.openxmlformats.org/spreadsheetml/2006/main" count="62" uniqueCount="45">
  <si>
    <t>BASIC DATA</t>
  </si>
  <si>
    <t>Selling price per unit</t>
  </si>
  <si>
    <t>Variable cost per unit</t>
  </si>
  <si>
    <t>FIXED COST</t>
  </si>
  <si>
    <t>Units</t>
  </si>
  <si>
    <t>ANSWER 1</t>
  </si>
  <si>
    <t>CONTRIBUTION MARGIN INCOME STATEMENT</t>
  </si>
  <si>
    <t>Per unit</t>
  </si>
  <si>
    <t>Total</t>
  </si>
  <si>
    <t>Sales</t>
  </si>
  <si>
    <t>Less Variable cost</t>
  </si>
  <si>
    <t xml:space="preserve">CONTRIBUTION </t>
  </si>
  <si>
    <t>PROFITS</t>
  </si>
  <si>
    <t xml:space="preserve">CONTRIBUTION MARGIN RATIO </t>
  </si>
  <si>
    <t>ANSWER 2</t>
  </si>
  <si>
    <t>Break even point (In units) = Fixed cost/  Contribution per unit</t>
  </si>
  <si>
    <t>units</t>
  </si>
  <si>
    <t>Break even point (In $) = Fixed cost/ Contribution margin ratio</t>
  </si>
  <si>
    <t>$</t>
  </si>
  <si>
    <t>ANSWER 3</t>
  </si>
  <si>
    <t>Fixed cost</t>
  </si>
  <si>
    <t>Variable cost (per unit)</t>
  </si>
  <si>
    <t>Sales price (per unit)</t>
  </si>
  <si>
    <t>Units incremental</t>
  </si>
  <si>
    <t>Breakeven (units)</t>
  </si>
  <si>
    <t>Breakeven ($)</t>
  </si>
  <si>
    <t>Table to make the chart</t>
  </si>
  <si>
    <t>Variable cost</t>
  </si>
  <si>
    <t>Total cost</t>
  </si>
  <si>
    <t>Profit</t>
  </si>
  <si>
    <t>ANSWER 4</t>
  </si>
  <si>
    <t>Sales to earn desired profits = (Fixed cost + desired profit)/ Contribution per unit</t>
  </si>
  <si>
    <t xml:space="preserve">Since the desired profit is $68,000 and that the fixed costs $22,000. The contribution margin per unit is $18. Thus </t>
  </si>
  <si>
    <t>Fixed costs+ desired profit= $90,000</t>
  </si>
  <si>
    <t xml:space="preserve">This when divided by contribution per unit gives us </t>
  </si>
  <si>
    <t>ANSWER 5</t>
  </si>
  <si>
    <t>AFTER TAX PROFITS of 86,000 implies pre tax profits 86,000*100/65</t>
  </si>
  <si>
    <t>Desired sales</t>
  </si>
  <si>
    <t>Desired sales is thus computed by pre-tax profit of $132,307.7 to fixed production costs then dividing by contribution margin per unit. Thus, the amount of sales would be</t>
  </si>
  <si>
    <t>ANSWER 6</t>
  </si>
  <si>
    <t>Margin of safety = Actual sales - Breake even sales</t>
  </si>
  <si>
    <t>IN UNITS</t>
  </si>
  <si>
    <t>In $</t>
  </si>
  <si>
    <t>In %</t>
  </si>
  <si>
    <t>ANSWER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</si>
</sst>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9C0006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3" borderId="0" xfId="0" applyFont="1" applyFill="1"/>
    <xf numFmtId="0" fontId="4" fillId="0" borderId="0" xfId="0" applyFont="1"/>
    <xf numFmtId="165" fontId="3" fillId="0" borderId="0" xfId="1" applyNumberFormat="1" applyFont="1"/>
    <xf numFmtId="0" fontId="3" fillId="4" borderId="0" xfId="0" applyFont="1" applyFill="1"/>
    <xf numFmtId="165" fontId="3" fillId="4" borderId="0" xfId="1" applyNumberFormat="1" applyFont="1" applyFill="1"/>
    <xf numFmtId="0" fontId="3" fillId="5" borderId="0" xfId="0" applyFont="1" applyFill="1"/>
    <xf numFmtId="0" fontId="3" fillId="0" borderId="0" xfId="0" applyFont="1" applyFill="1"/>
    <xf numFmtId="165" fontId="3" fillId="0" borderId="0" xfId="0" applyNumberFormat="1" applyFont="1"/>
    <xf numFmtId="0" fontId="5" fillId="2" borderId="0" xfId="3" applyFont="1"/>
    <xf numFmtId="166" fontId="3" fillId="0" borderId="0" xfId="0" applyNumberFormat="1" applyFont="1"/>
    <xf numFmtId="10" fontId="3" fillId="0" borderId="0" xfId="2" applyNumberFormat="1" applyFont="1"/>
    <xf numFmtId="0" fontId="3" fillId="0" borderId="0" xfId="0" applyNumberFormat="1" applyFont="1"/>
    <xf numFmtId="165" fontId="3" fillId="0" borderId="0" xfId="1" applyNumberFormat="1" applyFont="1" applyFill="1"/>
    <xf numFmtId="0" fontId="3" fillId="6" borderId="0" xfId="0" applyFont="1" applyFill="1"/>
    <xf numFmtId="9" fontId="3" fillId="6" borderId="0" xfId="2" applyFont="1" applyFill="1"/>
    <xf numFmtId="0" fontId="3" fillId="7" borderId="0" xfId="0" applyFont="1" applyFill="1"/>
    <xf numFmtId="165" fontId="3" fillId="4" borderId="0" xfId="0" applyNumberFormat="1" applyFont="1" applyFill="1"/>
    <xf numFmtId="165" fontId="3" fillId="8" borderId="0" xfId="0" applyNumberFormat="1" applyFont="1" applyFill="1"/>
    <xf numFmtId="0" fontId="3" fillId="8" borderId="0" xfId="0" applyFont="1" applyFill="1"/>
    <xf numFmtId="0" fontId="3" fillId="9" borderId="0" xfId="0" applyFont="1" applyFill="1"/>
    <xf numFmtId="165" fontId="3" fillId="10" borderId="0" xfId="0" applyNumberFormat="1" applyFont="1" applyFill="1"/>
    <xf numFmtId="0" fontId="3" fillId="10" borderId="0" xfId="0" applyFont="1" applyFill="1"/>
    <xf numFmtId="1" fontId="3" fillId="10" borderId="0" xfId="0" applyNumberFormat="1" applyFont="1" applyFill="1"/>
    <xf numFmtId="165" fontId="3" fillId="10" borderId="0" xfId="1" applyNumberFormat="1" applyFont="1" applyFill="1"/>
    <xf numFmtId="2" fontId="5" fillId="2" borderId="0" xfId="3" applyNumberFormat="1" applyFont="1"/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BreakEven</a:t>
            </a:r>
            <a:r>
              <a:rPr lang="en-IN" baseline="0"/>
              <a:t> Chart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[1]Sheet1!$D$38</c:f>
              <c:strCache>
                <c:ptCount val="1"/>
                <c:pt idx="0">
                  <c:v>Total cost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10000.0</c:v>
                </c:pt>
                <c:pt idx="2">
                  <c:v>20000.0</c:v>
                </c:pt>
                <c:pt idx="3">
                  <c:v>30000.0</c:v>
                </c:pt>
                <c:pt idx="4">
                  <c:v>40000.0</c:v>
                </c:pt>
                <c:pt idx="5">
                  <c:v>50000.0</c:v>
                </c:pt>
                <c:pt idx="6">
                  <c:v>60000.0</c:v>
                </c:pt>
                <c:pt idx="7">
                  <c:v>70000.0</c:v>
                </c:pt>
              </c:numCache>
            </c:numRef>
          </c:cat>
          <c:val>
            <c:numRef>
              <c:f>[1]Sheet1!$D$39:$D$46</c:f>
              <c:numCache>
                <c:formatCode>General</c:formatCode>
                <c:ptCount val="8"/>
                <c:pt idx="0">
                  <c:v>22000.0</c:v>
                </c:pt>
                <c:pt idx="1">
                  <c:v>442000.0</c:v>
                </c:pt>
                <c:pt idx="2">
                  <c:v>862000.0</c:v>
                </c:pt>
                <c:pt idx="3">
                  <c:v>1.282E6</c:v>
                </c:pt>
                <c:pt idx="4">
                  <c:v>1.702E6</c:v>
                </c:pt>
                <c:pt idx="5">
                  <c:v>2.122E6</c:v>
                </c:pt>
                <c:pt idx="6">
                  <c:v>2.542E6</c:v>
                </c:pt>
                <c:pt idx="7">
                  <c:v>2.962E6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[1]Sheet1!$E$38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10000.0</c:v>
                </c:pt>
                <c:pt idx="2">
                  <c:v>20000.0</c:v>
                </c:pt>
                <c:pt idx="3">
                  <c:v>30000.0</c:v>
                </c:pt>
                <c:pt idx="4">
                  <c:v>40000.0</c:v>
                </c:pt>
                <c:pt idx="5">
                  <c:v>50000.0</c:v>
                </c:pt>
                <c:pt idx="6">
                  <c:v>60000.0</c:v>
                </c:pt>
                <c:pt idx="7">
                  <c:v>70000.0</c:v>
                </c:pt>
              </c:numCache>
            </c:numRef>
          </c:cat>
          <c:val>
            <c:numRef>
              <c:f>[1]Sheet1!$E$39:$E$46</c:f>
              <c:numCache>
                <c:formatCode>General</c:formatCode>
                <c:ptCount val="8"/>
                <c:pt idx="0">
                  <c:v>0.0</c:v>
                </c:pt>
                <c:pt idx="1">
                  <c:v>600000.0</c:v>
                </c:pt>
                <c:pt idx="2">
                  <c:v>1.2E6</c:v>
                </c:pt>
                <c:pt idx="3">
                  <c:v>1.8E6</c:v>
                </c:pt>
                <c:pt idx="4">
                  <c:v>2.4E6</c:v>
                </c:pt>
                <c:pt idx="5">
                  <c:v>3.0E6</c:v>
                </c:pt>
                <c:pt idx="6">
                  <c:v>3.6E6</c:v>
                </c:pt>
                <c:pt idx="7">
                  <c:v>4.2E6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920776"/>
        <c:axId val="2139924328"/>
      </c:lineChart>
      <c:catAx>
        <c:axId val="213992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924328"/>
        <c:crosses val="autoZero"/>
        <c:auto val="1"/>
        <c:lblAlgn val="ctr"/>
        <c:lblOffset val="100"/>
        <c:noMultiLvlLbl val="0"/>
      </c:catAx>
      <c:valAx>
        <c:axId val="2139924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920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Profit Analysis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[1]Sheet1!$D$38</c:f>
              <c:strCache>
                <c:ptCount val="1"/>
                <c:pt idx="0">
                  <c:v>Total 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10000.0</c:v>
                </c:pt>
                <c:pt idx="2">
                  <c:v>20000.0</c:v>
                </c:pt>
                <c:pt idx="3">
                  <c:v>30000.0</c:v>
                </c:pt>
                <c:pt idx="4">
                  <c:v>40000.0</c:v>
                </c:pt>
                <c:pt idx="5">
                  <c:v>50000.0</c:v>
                </c:pt>
                <c:pt idx="6">
                  <c:v>60000.0</c:v>
                </c:pt>
                <c:pt idx="7">
                  <c:v>70000.0</c:v>
                </c:pt>
              </c:numCache>
            </c:numRef>
          </c:cat>
          <c:val>
            <c:numRef>
              <c:f>[1]Sheet1!$D$39:$D$46</c:f>
              <c:numCache>
                <c:formatCode>General</c:formatCode>
                <c:ptCount val="8"/>
                <c:pt idx="0">
                  <c:v>22000.0</c:v>
                </c:pt>
                <c:pt idx="1">
                  <c:v>442000.0</c:v>
                </c:pt>
                <c:pt idx="2">
                  <c:v>862000.0</c:v>
                </c:pt>
                <c:pt idx="3">
                  <c:v>1.282E6</c:v>
                </c:pt>
                <c:pt idx="4">
                  <c:v>1.702E6</c:v>
                </c:pt>
                <c:pt idx="5">
                  <c:v>2.122E6</c:v>
                </c:pt>
                <c:pt idx="6">
                  <c:v>2.542E6</c:v>
                </c:pt>
                <c:pt idx="7">
                  <c:v>2.962E6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[1]Sheet1!$E$38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10000.0</c:v>
                </c:pt>
                <c:pt idx="2">
                  <c:v>20000.0</c:v>
                </c:pt>
                <c:pt idx="3">
                  <c:v>30000.0</c:v>
                </c:pt>
                <c:pt idx="4">
                  <c:v>40000.0</c:v>
                </c:pt>
                <c:pt idx="5">
                  <c:v>50000.0</c:v>
                </c:pt>
                <c:pt idx="6">
                  <c:v>60000.0</c:v>
                </c:pt>
                <c:pt idx="7">
                  <c:v>70000.0</c:v>
                </c:pt>
              </c:numCache>
            </c:numRef>
          </c:cat>
          <c:val>
            <c:numRef>
              <c:f>[1]Sheet1!$E$39:$E$46</c:f>
              <c:numCache>
                <c:formatCode>General</c:formatCode>
                <c:ptCount val="8"/>
                <c:pt idx="0">
                  <c:v>0.0</c:v>
                </c:pt>
                <c:pt idx="1">
                  <c:v>600000.0</c:v>
                </c:pt>
                <c:pt idx="2">
                  <c:v>1.2E6</c:v>
                </c:pt>
                <c:pt idx="3">
                  <c:v>1.8E6</c:v>
                </c:pt>
                <c:pt idx="4">
                  <c:v>2.4E6</c:v>
                </c:pt>
                <c:pt idx="5">
                  <c:v>3.0E6</c:v>
                </c:pt>
                <c:pt idx="6">
                  <c:v>3.6E6</c:v>
                </c:pt>
                <c:pt idx="7">
                  <c:v>4.2E6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[1]Sheet1!$F$38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[1]Sheet1!$A$39:$A$46</c:f>
              <c:numCache>
                <c:formatCode>General</c:formatCode>
                <c:ptCount val="8"/>
                <c:pt idx="0">
                  <c:v>0.0</c:v>
                </c:pt>
                <c:pt idx="1">
                  <c:v>10000.0</c:v>
                </c:pt>
                <c:pt idx="2">
                  <c:v>20000.0</c:v>
                </c:pt>
                <c:pt idx="3">
                  <c:v>30000.0</c:v>
                </c:pt>
                <c:pt idx="4">
                  <c:v>40000.0</c:v>
                </c:pt>
                <c:pt idx="5">
                  <c:v>50000.0</c:v>
                </c:pt>
                <c:pt idx="6">
                  <c:v>60000.0</c:v>
                </c:pt>
                <c:pt idx="7">
                  <c:v>70000.0</c:v>
                </c:pt>
              </c:numCache>
            </c:numRef>
          </c:cat>
          <c:val>
            <c:numRef>
              <c:f>[1]Sheet1!$F$39:$F$46</c:f>
              <c:numCache>
                <c:formatCode>General</c:formatCode>
                <c:ptCount val="8"/>
                <c:pt idx="0">
                  <c:v>-22000.0</c:v>
                </c:pt>
                <c:pt idx="1">
                  <c:v>158000.0</c:v>
                </c:pt>
                <c:pt idx="2">
                  <c:v>338000.0</c:v>
                </c:pt>
                <c:pt idx="3">
                  <c:v>518000.0</c:v>
                </c:pt>
                <c:pt idx="4">
                  <c:v>698000.0</c:v>
                </c:pt>
                <c:pt idx="5">
                  <c:v>878000.0</c:v>
                </c:pt>
                <c:pt idx="6">
                  <c:v>1.058E6</c:v>
                </c:pt>
                <c:pt idx="7">
                  <c:v>1.238E6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355736"/>
        <c:axId val="2130359416"/>
      </c:lineChart>
      <c:catAx>
        <c:axId val="2130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359416"/>
        <c:crosses val="autoZero"/>
        <c:auto val="1"/>
        <c:lblAlgn val="ctr"/>
        <c:lblOffset val="100"/>
        <c:noMultiLvlLbl val="0"/>
      </c:catAx>
      <c:valAx>
        <c:axId val="213035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35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4" Type="http://schemas.openxmlformats.org/officeDocument/2006/relationships/chart" Target="../charts/chart2.xml"/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24</xdr:row>
      <xdr:rowOff>23812</xdr:rowOff>
    </xdr:from>
    <xdr:to>
      <xdr:col>14</xdr:col>
      <xdr:colOff>295275</xdr:colOff>
      <xdr:row>38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1933574</xdr:colOff>
      <xdr:row>35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1933574" cy="390525"/>
        </a:xfrm>
        <a:prstGeom prst="rect">
          <a:avLst/>
        </a:prstGeom>
        <a:solidFill>
          <a:srgbClr val="00B050"/>
        </a:solidFill>
        <a:extLst/>
      </xdr:spPr>
    </xdr:pic>
    <xdr:clientData/>
  </xdr:twoCellAnchor>
  <xdr:twoCellAnchor editAs="oneCell">
    <xdr:from>
      <xdr:col>11</xdr:col>
      <xdr:colOff>197005</xdr:colOff>
      <xdr:row>32</xdr:row>
      <xdr:rowOff>171451</xdr:rowOff>
    </xdr:from>
    <xdr:to>
      <xdr:col>14</xdr:col>
      <xdr:colOff>76200</xdr:colOff>
      <xdr:row>34</xdr:row>
      <xdr:rowOff>95251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680" y="6572251"/>
          <a:ext cx="165084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566737</xdr:colOff>
      <xdr:row>39</xdr:row>
      <xdr:rowOff>128587</xdr:rowOff>
    </xdr:from>
    <xdr:to>
      <xdr:col>14</xdr:col>
      <xdr:colOff>414337</xdr:colOff>
      <xdr:row>56</xdr:row>
      <xdr:rowOff>14287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ect%20budgeting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8">
          <cell r="D38" t="str">
            <v>Total cost</v>
          </cell>
          <cell r="E38" t="str">
            <v>Sales</v>
          </cell>
          <cell r="F38" t="str">
            <v>Profit</v>
          </cell>
        </row>
        <row r="39">
          <cell r="A39">
            <v>0</v>
          </cell>
          <cell r="D39">
            <v>22000</v>
          </cell>
          <cell r="E39">
            <v>0</v>
          </cell>
          <cell r="F39">
            <v>-22000</v>
          </cell>
        </row>
        <row r="40">
          <cell r="A40">
            <v>10000</v>
          </cell>
          <cell r="D40">
            <v>442000</v>
          </cell>
          <cell r="E40">
            <v>600000</v>
          </cell>
          <cell r="F40">
            <v>158000</v>
          </cell>
        </row>
        <row r="41">
          <cell r="A41">
            <v>20000</v>
          </cell>
          <cell r="D41">
            <v>862000</v>
          </cell>
          <cell r="E41">
            <v>1200000</v>
          </cell>
          <cell r="F41">
            <v>338000</v>
          </cell>
        </row>
        <row r="42">
          <cell r="A42">
            <v>30000</v>
          </cell>
          <cell r="D42">
            <v>1282000</v>
          </cell>
          <cell r="E42">
            <v>1800000</v>
          </cell>
          <cell r="F42">
            <v>518000</v>
          </cell>
        </row>
        <row r="43">
          <cell r="A43">
            <v>40000</v>
          </cell>
          <cell r="D43">
            <v>1702000</v>
          </cell>
          <cell r="E43">
            <v>2400000</v>
          </cell>
          <cell r="F43">
            <v>698000</v>
          </cell>
        </row>
        <row r="44">
          <cell r="A44">
            <v>50000</v>
          </cell>
          <cell r="D44">
            <v>2122000</v>
          </cell>
          <cell r="E44">
            <v>3000000</v>
          </cell>
          <cell r="F44">
            <v>878000</v>
          </cell>
        </row>
        <row r="45">
          <cell r="A45">
            <v>60000</v>
          </cell>
          <cell r="D45">
            <v>2542000</v>
          </cell>
          <cell r="E45">
            <v>3600000</v>
          </cell>
          <cell r="F45">
            <v>1058000</v>
          </cell>
        </row>
        <row r="46">
          <cell r="A46">
            <v>70000</v>
          </cell>
          <cell r="D46">
            <v>2962000</v>
          </cell>
          <cell r="E46">
            <v>4200000</v>
          </cell>
          <cell r="F46">
            <v>1238000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17" workbookViewId="0">
      <selection activeCell="E34" sqref="E34"/>
    </sheetView>
  </sheetViews>
  <sheetFormatPr baseColWidth="10" defaultColWidth="8.83203125" defaultRowHeight="15" x14ac:dyDescent="0"/>
  <cols>
    <col min="1" max="1" width="30.33203125" style="1" customWidth="1"/>
    <col min="2" max="2" width="20.6640625" style="1" customWidth="1"/>
    <col min="3" max="3" width="13.33203125" style="1" bestFit="1" customWidth="1"/>
    <col min="4" max="5" width="17.33203125" style="1" customWidth="1"/>
    <col min="6" max="6" width="17.83203125" style="1" customWidth="1"/>
    <col min="7" max="16384" width="8.83203125" style="1"/>
  </cols>
  <sheetData>
    <row r="1" spans="1:3">
      <c r="A1" s="1" t="s">
        <v>0</v>
      </c>
    </row>
    <row r="2" spans="1:3">
      <c r="A2" s="1" t="s">
        <v>1</v>
      </c>
      <c r="B2" s="1">
        <v>60</v>
      </c>
    </row>
    <row r="3" spans="1:3">
      <c r="A3" s="1" t="s">
        <v>2</v>
      </c>
      <c r="B3" s="1">
        <v>42</v>
      </c>
    </row>
    <row r="4" spans="1:3">
      <c r="A4" s="1" t="s">
        <v>3</v>
      </c>
      <c r="B4" s="2">
        <v>22000</v>
      </c>
    </row>
    <row r="5" spans="1:3">
      <c r="A5" s="1" t="s">
        <v>4</v>
      </c>
      <c r="B5" s="2">
        <v>2000</v>
      </c>
    </row>
    <row r="6" spans="1:3">
      <c r="A6" s="3" t="s">
        <v>5</v>
      </c>
    </row>
    <row r="7" spans="1:3">
      <c r="A7" s="4" t="s">
        <v>6</v>
      </c>
    </row>
    <row r="8" spans="1:3">
      <c r="B8" s="1" t="s">
        <v>7</v>
      </c>
      <c r="C8" s="1" t="s">
        <v>8</v>
      </c>
    </row>
    <row r="9" spans="1:3">
      <c r="A9" s="1" t="s">
        <v>9</v>
      </c>
      <c r="B9" s="1">
        <f>B2</f>
        <v>60</v>
      </c>
      <c r="C9" s="5">
        <f>B9*B5</f>
        <v>120000</v>
      </c>
    </row>
    <row r="10" spans="1:3">
      <c r="A10" s="1" t="s">
        <v>10</v>
      </c>
      <c r="B10" s="1">
        <v>42</v>
      </c>
      <c r="C10" s="5">
        <f>B10*B5</f>
        <v>84000</v>
      </c>
    </row>
    <row r="11" spans="1:3">
      <c r="A11" s="6" t="s">
        <v>11</v>
      </c>
      <c r="B11" s="6">
        <f>B9-B10</f>
        <v>18</v>
      </c>
      <c r="C11" s="7">
        <f>C9-C10</f>
        <v>36000</v>
      </c>
    </row>
    <row r="12" spans="1:3">
      <c r="A12" s="1" t="s">
        <v>3</v>
      </c>
      <c r="C12" s="5">
        <f>B4</f>
        <v>22000</v>
      </c>
    </row>
    <row r="13" spans="1:3">
      <c r="A13" s="1" t="s">
        <v>12</v>
      </c>
      <c r="C13" s="5">
        <f>C11-C12</f>
        <v>14000</v>
      </c>
    </row>
    <row r="15" spans="1:3">
      <c r="A15" s="16" t="s">
        <v>13</v>
      </c>
      <c r="B15" s="16"/>
      <c r="C15" s="17">
        <f>C11/C9</f>
        <v>0.3</v>
      </c>
    </row>
    <row r="18" spans="1:2">
      <c r="A18" s="18" t="s">
        <v>14</v>
      </c>
    </row>
    <row r="19" spans="1:2" s="9" customFormat="1"/>
    <row r="20" spans="1:2" s="9" customFormat="1">
      <c r="A20" s="9" t="s">
        <v>15</v>
      </c>
    </row>
    <row r="21" spans="1:2" s="9" customFormat="1">
      <c r="A21" s="19">
        <f>C12/B11</f>
        <v>1222.2222222222222</v>
      </c>
      <c r="B21" s="6" t="s">
        <v>16</v>
      </c>
    </row>
    <row r="23" spans="1:2">
      <c r="A23" s="1" t="s">
        <v>17</v>
      </c>
    </row>
    <row r="25" spans="1:2">
      <c r="A25" s="20">
        <f>C12/C15</f>
        <v>73333.333333333343</v>
      </c>
      <c r="B25" s="21" t="s">
        <v>18</v>
      </c>
    </row>
    <row r="28" spans="1:2">
      <c r="A28" s="22" t="s">
        <v>19</v>
      </c>
    </row>
    <row r="30" spans="1:2">
      <c r="A30" s="1" t="s">
        <v>20</v>
      </c>
      <c r="B30" s="10">
        <f>C12</f>
        <v>22000</v>
      </c>
    </row>
    <row r="31" spans="1:2">
      <c r="A31" s="1" t="s">
        <v>21</v>
      </c>
      <c r="B31" s="1">
        <f>B10</f>
        <v>42</v>
      </c>
    </row>
    <row r="32" spans="1:2">
      <c r="A32" s="1" t="s">
        <v>22</v>
      </c>
      <c r="B32" s="1">
        <f>B9</f>
        <v>60</v>
      </c>
    </row>
    <row r="33" spans="1:6">
      <c r="A33" s="1" t="s">
        <v>23</v>
      </c>
      <c r="B33" s="2">
        <v>10000</v>
      </c>
    </row>
    <row r="34" spans="1:6">
      <c r="A34" s="11" t="s">
        <v>24</v>
      </c>
      <c r="B34" s="27">
        <f>(B30/(B32-B31))</f>
        <v>1222.2222222222222</v>
      </c>
    </row>
    <row r="35" spans="1:6">
      <c r="A35" s="11" t="s">
        <v>25</v>
      </c>
      <c r="B35" s="27">
        <f>B34*B32</f>
        <v>73333.333333333328</v>
      </c>
    </row>
    <row r="37" spans="1:6">
      <c r="A37" s="1" t="s">
        <v>26</v>
      </c>
    </row>
    <row r="38" spans="1:6">
      <c r="A38" s="1" t="s">
        <v>4</v>
      </c>
      <c r="B38" s="1" t="s">
        <v>20</v>
      </c>
      <c r="C38" s="1" t="s">
        <v>27</v>
      </c>
      <c r="D38" s="1" t="s">
        <v>28</v>
      </c>
      <c r="E38" s="1" t="s">
        <v>9</v>
      </c>
      <c r="F38" s="1" t="s">
        <v>29</v>
      </c>
    </row>
    <row r="39" spans="1:6">
      <c r="A39" s="1">
        <v>0</v>
      </c>
      <c r="B39" s="10">
        <f>B30</f>
        <v>22000</v>
      </c>
      <c r="C39" s="1">
        <f t="shared" ref="C39:C46" si="0">A39*$B$31</f>
        <v>0</v>
      </c>
      <c r="D39" s="12">
        <f t="shared" ref="D39:D46" si="1">B39+C39</f>
        <v>22000</v>
      </c>
      <c r="E39" s="1">
        <f t="shared" ref="E39:E46" si="2">A39*$B$32</f>
        <v>0</v>
      </c>
      <c r="F39" s="12">
        <f>E39-D39</f>
        <v>-22000</v>
      </c>
    </row>
    <row r="40" spans="1:6">
      <c r="A40" s="1">
        <f t="shared" ref="A40:A46" si="3">A39+$B$33</f>
        <v>10000</v>
      </c>
      <c r="B40" s="10">
        <f>B39</f>
        <v>22000</v>
      </c>
      <c r="C40" s="1">
        <f t="shared" si="0"/>
        <v>420000</v>
      </c>
      <c r="D40" s="12">
        <f t="shared" si="1"/>
        <v>442000</v>
      </c>
      <c r="E40" s="12">
        <f t="shared" si="2"/>
        <v>600000</v>
      </c>
      <c r="F40" s="12">
        <f t="shared" ref="F40:F46" si="4">E40-D40</f>
        <v>158000</v>
      </c>
    </row>
    <row r="41" spans="1:6">
      <c r="A41" s="1">
        <f t="shared" si="3"/>
        <v>20000</v>
      </c>
      <c r="B41" s="10">
        <f t="shared" ref="B41:B46" si="5">B40</f>
        <v>22000</v>
      </c>
      <c r="C41" s="1">
        <f t="shared" si="0"/>
        <v>840000</v>
      </c>
      <c r="D41" s="12">
        <f t="shared" si="1"/>
        <v>862000</v>
      </c>
      <c r="E41" s="12">
        <f t="shared" si="2"/>
        <v>1200000</v>
      </c>
      <c r="F41" s="12">
        <f t="shared" si="4"/>
        <v>338000</v>
      </c>
    </row>
    <row r="42" spans="1:6">
      <c r="A42" s="1">
        <f t="shared" si="3"/>
        <v>30000</v>
      </c>
      <c r="B42" s="10">
        <f t="shared" si="5"/>
        <v>22000</v>
      </c>
      <c r="C42" s="1">
        <f t="shared" si="0"/>
        <v>1260000</v>
      </c>
      <c r="D42" s="12">
        <f t="shared" si="1"/>
        <v>1282000</v>
      </c>
      <c r="E42" s="12">
        <f t="shared" si="2"/>
        <v>1800000</v>
      </c>
      <c r="F42" s="12">
        <f t="shared" si="4"/>
        <v>518000</v>
      </c>
    </row>
    <row r="43" spans="1:6">
      <c r="A43" s="1">
        <f t="shared" si="3"/>
        <v>40000</v>
      </c>
      <c r="B43" s="10">
        <f t="shared" si="5"/>
        <v>22000</v>
      </c>
      <c r="C43" s="1">
        <f t="shared" si="0"/>
        <v>1680000</v>
      </c>
      <c r="D43" s="12">
        <f t="shared" si="1"/>
        <v>1702000</v>
      </c>
      <c r="E43" s="12">
        <f t="shared" si="2"/>
        <v>2400000</v>
      </c>
      <c r="F43" s="12">
        <f t="shared" si="4"/>
        <v>698000</v>
      </c>
    </row>
    <row r="44" spans="1:6">
      <c r="A44" s="1">
        <f t="shared" si="3"/>
        <v>50000</v>
      </c>
      <c r="B44" s="10">
        <f t="shared" si="5"/>
        <v>22000</v>
      </c>
      <c r="C44" s="1">
        <f t="shared" si="0"/>
        <v>2100000</v>
      </c>
      <c r="D44" s="12">
        <f t="shared" si="1"/>
        <v>2122000</v>
      </c>
      <c r="E44" s="12">
        <f t="shared" si="2"/>
        <v>3000000</v>
      </c>
      <c r="F44" s="12">
        <f t="shared" si="4"/>
        <v>878000</v>
      </c>
    </row>
    <row r="45" spans="1:6">
      <c r="A45" s="1">
        <f t="shared" si="3"/>
        <v>60000</v>
      </c>
      <c r="B45" s="10">
        <f t="shared" si="5"/>
        <v>22000</v>
      </c>
      <c r="C45" s="1">
        <f t="shared" si="0"/>
        <v>2520000</v>
      </c>
      <c r="D45" s="12">
        <f t="shared" si="1"/>
        <v>2542000</v>
      </c>
      <c r="E45" s="12">
        <f t="shared" si="2"/>
        <v>3600000</v>
      </c>
      <c r="F45" s="12">
        <f t="shared" si="4"/>
        <v>1058000</v>
      </c>
    </row>
    <row r="46" spans="1:6">
      <c r="A46" s="1">
        <f t="shared" si="3"/>
        <v>70000</v>
      </c>
      <c r="B46" s="10">
        <f t="shared" si="5"/>
        <v>22000</v>
      </c>
      <c r="C46" s="1">
        <f t="shared" si="0"/>
        <v>2940000</v>
      </c>
      <c r="D46" s="12">
        <f t="shared" si="1"/>
        <v>2962000</v>
      </c>
      <c r="E46" s="12">
        <f t="shared" si="2"/>
        <v>4200000</v>
      </c>
      <c r="F46" s="12">
        <f t="shared" si="4"/>
        <v>1238000</v>
      </c>
    </row>
    <row r="48" spans="1:6">
      <c r="A48" s="6" t="s">
        <v>30</v>
      </c>
    </row>
    <row r="49" spans="1:2">
      <c r="A49" s="1" t="s">
        <v>31</v>
      </c>
    </row>
    <row r="50" spans="1:2">
      <c r="A50" s="1" t="s">
        <v>32</v>
      </c>
    </row>
    <row r="51" spans="1:2">
      <c r="A51" s="1" t="s">
        <v>33</v>
      </c>
    </row>
    <row r="52" spans="1:2">
      <c r="A52" s="1" t="s">
        <v>34</v>
      </c>
    </row>
    <row r="53" spans="1:2">
      <c r="A53" s="23">
        <f>90000/18</f>
        <v>5000</v>
      </c>
      <c r="B53" s="24" t="s">
        <v>16</v>
      </c>
    </row>
    <row r="55" spans="1:2">
      <c r="A55" s="8" t="s">
        <v>35</v>
      </c>
    </row>
    <row r="56" spans="1:2">
      <c r="A56" s="1" t="s">
        <v>31</v>
      </c>
    </row>
    <row r="58" spans="1:2">
      <c r="A58" s="1" t="s">
        <v>36</v>
      </c>
    </row>
    <row r="59" spans="1:2">
      <c r="A59" s="1">
        <f>86000*100/65</f>
        <v>132307.69230769231</v>
      </c>
    </row>
    <row r="61" spans="1:2">
      <c r="A61" s="1" t="s">
        <v>37</v>
      </c>
    </row>
    <row r="62" spans="1:2">
      <c r="A62" s="1" t="s">
        <v>38</v>
      </c>
    </row>
    <row r="63" spans="1:2">
      <c r="A63" s="25">
        <f>(A59+B4)/B11</f>
        <v>8572.6495726495723</v>
      </c>
      <c r="B63" s="24" t="s">
        <v>16</v>
      </c>
    </row>
    <row r="65" spans="1:4">
      <c r="A65" s="8" t="s">
        <v>39</v>
      </c>
    </row>
    <row r="66" spans="1:4">
      <c r="A66" s="1" t="s">
        <v>40</v>
      </c>
    </row>
    <row r="68" spans="1:4">
      <c r="A68" s="1" t="s">
        <v>41</v>
      </c>
    </row>
    <row r="69" spans="1:4">
      <c r="A69" s="10">
        <f>3000-A21</f>
        <v>1777.7777777777778</v>
      </c>
      <c r="B69" s="1" t="s">
        <v>4</v>
      </c>
    </row>
    <row r="71" spans="1:4">
      <c r="A71" s="1" t="s">
        <v>42</v>
      </c>
    </row>
    <row r="72" spans="1:4">
      <c r="A72" s="10">
        <f>(3000*60)-A25</f>
        <v>106666.66666666666</v>
      </c>
      <c r="B72" s="1" t="s">
        <v>18</v>
      </c>
    </row>
    <row r="74" spans="1:4">
      <c r="A74" s="1" t="s">
        <v>43</v>
      </c>
    </row>
    <row r="75" spans="1:4">
      <c r="A75" s="13">
        <f>A69/80000</f>
        <v>2.2222222222222223E-2</v>
      </c>
    </row>
    <row r="78" spans="1:4">
      <c r="A78" s="8" t="s">
        <v>44</v>
      </c>
    </row>
    <row r="79" spans="1:4">
      <c r="C79" s="14">
        <f>C81/B81</f>
        <v>6500</v>
      </c>
      <c r="D79" s="1" t="s">
        <v>16</v>
      </c>
    </row>
    <row r="80" spans="1:4">
      <c r="B80" s="1" t="s">
        <v>7</v>
      </c>
      <c r="C80" s="1" t="s">
        <v>8</v>
      </c>
    </row>
    <row r="81" spans="1:3">
      <c r="A81" s="1" t="s">
        <v>9</v>
      </c>
      <c r="B81" s="1">
        <v>60</v>
      </c>
      <c r="C81" s="5">
        <v>390000</v>
      </c>
    </row>
    <row r="82" spans="1:3">
      <c r="A82" s="1" t="s">
        <v>10</v>
      </c>
      <c r="B82" s="1">
        <v>42</v>
      </c>
      <c r="C82" s="5">
        <f>B82*C79</f>
        <v>273000</v>
      </c>
    </row>
    <row r="83" spans="1:3">
      <c r="A83" s="9" t="s">
        <v>11</v>
      </c>
      <c r="B83" s="9">
        <f>B81-B82</f>
        <v>18</v>
      </c>
      <c r="C83" s="15">
        <f>C81-C82</f>
        <v>117000</v>
      </c>
    </row>
    <row r="84" spans="1:3">
      <c r="A84" s="1" t="s">
        <v>3</v>
      </c>
      <c r="C84" s="5">
        <f>B4</f>
        <v>22000</v>
      </c>
    </row>
    <row r="85" spans="1:3">
      <c r="A85" s="24" t="s">
        <v>12</v>
      </c>
      <c r="B85" s="24"/>
      <c r="C85" s="26">
        <f>C83-C84</f>
        <v>95000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Ryan</cp:lastModifiedBy>
  <dcterms:created xsi:type="dcterms:W3CDTF">2017-05-23T09:53:08Z</dcterms:created>
  <dcterms:modified xsi:type="dcterms:W3CDTF">2017-05-23T13:57:42Z</dcterms:modified>
</cp:coreProperties>
</file>